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12" windowWidth="15108" windowHeight="7776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E19" i="1" l="1"/>
  <c r="E57" i="1" l="1"/>
  <c r="E27" i="1"/>
  <c r="E47" i="1" l="1"/>
  <c r="E58" i="1" l="1"/>
  <c r="E56" i="1"/>
  <c r="E54" i="1"/>
  <c r="E53" i="1"/>
  <c r="E52" i="1"/>
  <c r="E51" i="1"/>
  <c r="E46" i="1"/>
  <c r="E41" i="1"/>
  <c r="E40" i="1"/>
  <c r="E39" i="1"/>
  <c r="E15" i="1"/>
  <c r="E6" i="1"/>
  <c r="E5" i="1"/>
  <c r="E38" i="1" l="1"/>
  <c r="E13" i="1" s="1"/>
  <c r="E55" i="1"/>
  <c r="E50" i="1"/>
  <c r="E4" i="1"/>
  <c r="E10" i="1" s="1"/>
  <c r="E49" i="1" l="1"/>
  <c r="E60" i="1" s="1"/>
</calcChain>
</file>

<file path=xl/sharedStrings.xml><?xml version="1.0" encoding="utf-8"?>
<sst xmlns="http://schemas.openxmlformats.org/spreadsheetml/2006/main" count="88" uniqueCount="82">
  <si>
    <t>Планируемые доходы</t>
  </si>
  <si>
    <t>№</t>
  </si>
  <si>
    <t xml:space="preserve">Планируемые поступления </t>
  </si>
  <si>
    <r>
      <t>Кол-во участков /</t>
    </r>
    <r>
      <rPr>
        <b/>
        <sz val="11"/>
        <color rgb="FF000000"/>
        <rFont val="Times New Roman"/>
        <family val="1"/>
        <charset val="204"/>
      </rPr>
      <t xml:space="preserve"> Площадь всех участков, сотки</t>
    </r>
  </si>
  <si>
    <t>Итого поступления</t>
  </si>
  <si>
    <t>Членские взносы, в т.ч.:</t>
  </si>
  <si>
    <t>1.1</t>
  </si>
  <si>
    <t xml:space="preserve"> с участка</t>
  </si>
  <si>
    <t>1.2</t>
  </si>
  <si>
    <t>с площади участка (за сотку)</t>
  </si>
  <si>
    <t>Прочие доходы:</t>
  </si>
  <si>
    <t>2.1</t>
  </si>
  <si>
    <t>ПАО «МЕГАФОН» (ежемесячно)</t>
  </si>
  <si>
    <t>12 (месяцев)</t>
  </si>
  <si>
    <t>2.2</t>
  </si>
  <si>
    <t>Итого доходная часть</t>
  </si>
  <si>
    <t>Планируемые расходы (членские взносы)</t>
  </si>
  <si>
    <t>Планируемые расходы</t>
  </si>
  <si>
    <t>Сумма расходов</t>
  </si>
  <si>
    <t>Количество</t>
  </si>
  <si>
    <t>Итого расходов</t>
  </si>
  <si>
    <t>1</t>
  </si>
  <si>
    <t>Обязательные платежи по налогам, договорам и закупкам.</t>
  </si>
  <si>
    <t>Вознаграждение председателя СНТ</t>
  </si>
  <si>
    <t>Налоги, в т.ч.</t>
  </si>
  <si>
    <t>- возмещение налогов по договорам с ИП (самозанятыми) УСН (НПД)</t>
  </si>
  <si>
    <t>- страховые взносы</t>
  </si>
  <si>
    <t>- водный налог</t>
  </si>
  <si>
    <t>1.3</t>
  </si>
  <si>
    <t xml:space="preserve">Оплата энергоресурсов, в т.ч. </t>
  </si>
  <si>
    <t xml:space="preserve">- электроэнергия, в т.ч. </t>
  </si>
  <si>
    <t>(возмещение членам СНТ за подключенные фонарей  и видеокамер)</t>
  </si>
  <si>
    <t>- газ</t>
  </si>
  <si>
    <t>- дрова</t>
  </si>
  <si>
    <t>1.4</t>
  </si>
  <si>
    <t>1.5</t>
  </si>
  <si>
    <t>Обслуживание банковского счета</t>
  </si>
  <si>
    <t>1.6</t>
  </si>
  <si>
    <t>1.7</t>
  </si>
  <si>
    <t>Хозяйственные расходы, приобретение материалов, инструмента, инвентаря и прочего, в т.ч.:</t>
  </si>
  <si>
    <t>- насосы д/колодцев</t>
  </si>
  <si>
    <t>- фитинги, краны и прочие материалы для водозаборного узла и водопровода</t>
  </si>
  <si>
    <t>- краска, аксессуары д/покраски</t>
  </si>
  <si>
    <t>- ГСМ (бензопила, бензотример, снегоуборщик)</t>
  </si>
  <si>
    <t>-ремонтные запчасти, расходные материалы</t>
  </si>
  <si>
    <t>- замки, ключи</t>
  </si>
  <si>
    <t>- почтовые расходы</t>
  </si>
  <si>
    <t>- канцтовары</t>
  </si>
  <si>
    <t>1.8</t>
  </si>
  <si>
    <t>Оплата услуг связи, в т.ч.</t>
  </si>
  <si>
    <t>- телефон председателя</t>
  </si>
  <si>
    <t>-  телефон зам. председателя, коменданта</t>
  </si>
  <si>
    <t>- сим-карты шлагбаумов и видеокамер</t>
  </si>
  <si>
    <t>- интернет</t>
  </si>
  <si>
    <t>1.9</t>
  </si>
  <si>
    <t>Транспортные расходы, в т.ч.: доставка материалов, возмещение расходов на проезд председателю, бухгалтеру, секретарю, коменданту</t>
  </si>
  <si>
    <t>1.10</t>
  </si>
  <si>
    <t xml:space="preserve">Содержание сторожевой собаки, в т.ч.:  </t>
  </si>
  <si>
    <t>- содержание и кормление</t>
  </si>
  <si>
    <t>мед. обслуживание</t>
  </si>
  <si>
    <t>2</t>
  </si>
  <si>
    <t>Договора с ИП (самозанятыми) по управлению, бухгалтерскому учету, делопроизводству, в т.ч.</t>
  </si>
  <si>
    <t>- зам. Председателя</t>
  </si>
  <si>
    <t>- бухгалтер</t>
  </si>
  <si>
    <t>- секретарь</t>
  </si>
  <si>
    <t>- правление и ревизионная комиссия</t>
  </si>
  <si>
    <t>Договора с ИП (самозанятыми) по обслуживанию и ремонту инженерных сетей, благоустройству, обеспечению сохранности ИОП, в т.ч.:</t>
  </si>
  <si>
    <t>- управляющий хоз. деятельностью (комендант, старший охраны)</t>
  </si>
  <si>
    <t>- техник-смотритель (сторож, сантехник, дворник, сварщик, слесарь, электрик)</t>
  </si>
  <si>
    <t>- техник-смотритель (сторож, дворник, разнорабочий)</t>
  </si>
  <si>
    <t>Итого расходная часть</t>
  </si>
  <si>
    <t>Вывоз ТКО (3 контейнера по 21,09 куб.м./мес) + доп.</t>
  </si>
  <si>
    <t>- телефон бухгалтера, секретаря</t>
  </si>
  <si>
    <t>- обслуживание сайта</t>
  </si>
  <si>
    <t>Плата по договорам на оказание возмездных услуг.</t>
  </si>
  <si>
    <t>Судебные издержки</t>
  </si>
  <si>
    <t xml:space="preserve">Финансово-экономическое обоснование размера взносов
к приходно-расходной смете СНТ «Коммунар» на 2026 г.
</t>
  </si>
  <si>
    <t>Сумма взноса на 2026 год</t>
  </si>
  <si>
    <t>-инструменты и инвентарь (тример, кусторез, ручной инструмент)</t>
  </si>
  <si>
    <t>- спецодежда (2-зимних, 2-летних компл.)</t>
  </si>
  <si>
    <t>- ремонт и обслуживание дорог общего пользования, детская площадка</t>
  </si>
  <si>
    <t>ООО "Элинар"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</si>
</sst>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" fontId="5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4" fontId="5" fillId="0" borderId="7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vertical="center" wrapText="1"/>
    </xf>
    <xf numFmtId="4" fontId="9" fillId="0" borderId="3" xfId="0" applyNumberFormat="1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center" vertical="center" wrapText="1"/>
    </xf>
    <xf numFmtId="4" fontId="7" fillId="0" borderId="4" xfId="0" applyNumberFormat="1" applyFont="1" applyFill="1" applyBorder="1" applyAlignment="1">
      <alignment horizontal="right" vertical="center" wrapText="1"/>
    </xf>
    <xf numFmtId="49" fontId="4" fillId="0" borderId="9" xfId="0" applyNumberFormat="1" applyFont="1" applyFill="1" applyBorder="1" applyAlignment="1">
      <alignment vertical="center" wrapText="1"/>
    </xf>
    <xf numFmtId="4" fontId="9" fillId="0" borderId="9" xfId="0" applyNumberFormat="1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center" vertical="center" wrapText="1"/>
    </xf>
    <xf numFmtId="4" fontId="9" fillId="0" borderId="10" xfId="0" applyNumberFormat="1" applyFont="1" applyFill="1" applyBorder="1" applyAlignment="1">
      <alignment horizontal="right" vertical="center" wrapText="1"/>
    </xf>
    <xf numFmtId="49" fontId="4" fillId="0" borderId="13" xfId="0" applyNumberFormat="1" applyFont="1" applyFill="1" applyBorder="1" applyAlignment="1">
      <alignment vertical="center" wrapText="1"/>
    </xf>
    <xf numFmtId="4" fontId="9" fillId="0" borderId="13" xfId="0" applyNumberFormat="1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center" vertical="center" wrapText="1"/>
    </xf>
    <xf numFmtId="4" fontId="9" fillId="0" borderId="14" xfId="0" applyNumberFormat="1" applyFont="1" applyFill="1" applyBorder="1" applyAlignment="1">
      <alignment horizontal="right" vertical="center" wrapText="1"/>
    </xf>
    <xf numFmtId="49" fontId="4" fillId="0" borderId="16" xfId="0" applyNumberFormat="1" applyFont="1" applyFill="1" applyBorder="1" applyAlignment="1">
      <alignment vertical="center" wrapText="1"/>
    </xf>
    <xf numFmtId="4" fontId="9" fillId="0" borderId="16" xfId="0" applyNumberFormat="1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center" vertical="center"/>
    </xf>
    <xf numFmtId="49" fontId="6" fillId="0" borderId="18" xfId="0" applyNumberFormat="1" applyFont="1" applyFill="1" applyBorder="1" applyAlignment="1">
      <alignment horizontal="center" vertical="center"/>
    </xf>
    <xf numFmtId="4" fontId="6" fillId="0" borderId="18" xfId="0" applyNumberFormat="1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4" fontId="6" fillId="0" borderId="19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" fontId="11" fillId="0" borderId="4" xfId="0" applyNumberFormat="1" applyFont="1" applyFill="1" applyBorder="1" applyAlignment="1">
      <alignment horizontal="right" vertical="center" wrapText="1"/>
    </xf>
    <xf numFmtId="4" fontId="9" fillId="0" borderId="16" xfId="0" applyNumberFormat="1" applyFont="1" applyFill="1" applyBorder="1" applyAlignment="1">
      <alignment vertical="center" wrapText="1"/>
    </xf>
    <xf numFmtId="0" fontId="4" fillId="0" borderId="16" xfId="0" applyFont="1" applyFill="1" applyBorder="1" applyAlignment="1">
      <alignment vertical="center" wrapText="1"/>
    </xf>
    <xf numFmtId="4" fontId="4" fillId="0" borderId="17" xfId="0" applyNumberFormat="1" applyFont="1" applyFill="1" applyBorder="1" applyAlignment="1">
      <alignment horizontal="right" vertical="center" wrapText="1"/>
    </xf>
    <xf numFmtId="49" fontId="4" fillId="0" borderId="15" xfId="0" applyNumberFormat="1" applyFont="1" applyFill="1" applyBorder="1" applyAlignment="1">
      <alignment vertical="center" wrapText="1"/>
    </xf>
    <xf numFmtId="4" fontId="2" fillId="0" borderId="24" xfId="0" applyNumberFormat="1" applyFont="1" applyFill="1" applyBorder="1"/>
    <xf numFmtId="4" fontId="9" fillId="0" borderId="15" xfId="0" applyNumberFormat="1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9" fillId="0" borderId="15" xfId="0" applyNumberFormat="1" applyFont="1" applyFill="1" applyBorder="1" applyAlignment="1">
      <alignment horizontal="right" vertical="center" wrapText="1"/>
    </xf>
    <xf numFmtId="4" fontId="11" fillId="0" borderId="4" xfId="0" applyNumberFormat="1" applyFont="1" applyFill="1" applyBorder="1"/>
    <xf numFmtId="4" fontId="10" fillId="0" borderId="27" xfId="0" applyNumberFormat="1" applyFont="1" applyFill="1" applyBorder="1"/>
    <xf numFmtId="4" fontId="0" fillId="0" borderId="0" xfId="0" applyNumberFormat="1" applyFill="1"/>
    <xf numFmtId="0" fontId="0" fillId="0" borderId="0" xfId="0" applyFill="1"/>
    <xf numFmtId="0" fontId="0" fillId="0" borderId="0" xfId="0" applyFont="1" applyFill="1" applyAlignment="1">
      <alignment horizontal="center"/>
    </xf>
    <xf numFmtId="49" fontId="0" fillId="0" borderId="0" xfId="0" applyNumberFormat="1" applyFill="1"/>
    <xf numFmtId="49" fontId="9" fillId="0" borderId="12" xfId="0" applyNumberFormat="1" applyFont="1" applyFill="1" applyBorder="1" applyAlignment="1">
      <alignment horizontal="center" vertical="center" wrapText="1"/>
    </xf>
    <xf numFmtId="4" fontId="2" fillId="0" borderId="17" xfId="0" applyNumberFormat="1" applyFont="1" applyFill="1" applyBorder="1"/>
    <xf numFmtId="49" fontId="9" fillId="0" borderId="21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49" fontId="9" fillId="0" borderId="20" xfId="0" applyNumberFormat="1" applyFont="1" applyFill="1" applyBorder="1" applyAlignment="1">
      <alignment horizontal="center" vertical="center" wrapText="1"/>
    </xf>
    <xf numFmtId="49" fontId="9" fillId="0" borderId="23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right" vertical="center" wrapText="1"/>
    </xf>
    <xf numFmtId="4" fontId="4" fillId="0" borderId="10" xfId="0" applyNumberFormat="1" applyFont="1" applyFill="1" applyBorder="1" applyAlignment="1">
      <alignment horizontal="right" vertical="center" wrapText="1"/>
    </xf>
    <xf numFmtId="49" fontId="4" fillId="0" borderId="26" xfId="0" applyNumberFormat="1" applyFont="1" applyFill="1" applyBorder="1" applyAlignment="1">
      <alignment horizontal="left" vertical="center" wrapText="1"/>
    </xf>
    <xf numFmtId="4" fontId="4" fillId="0" borderId="22" xfId="0" applyNumberFormat="1" applyFont="1" applyFill="1" applyBorder="1" applyAlignment="1">
      <alignment horizontal="right" vertical="center" wrapText="1"/>
    </xf>
    <xf numFmtId="49" fontId="4" fillId="0" borderId="18" xfId="0" applyNumberFormat="1" applyFont="1" applyFill="1" applyBorder="1" applyAlignment="1">
      <alignment vertical="center" wrapText="1"/>
    </xf>
    <xf numFmtId="4" fontId="9" fillId="0" borderId="18" xfId="0" applyNumberFormat="1" applyFont="1" applyFill="1" applyBorder="1" applyAlignment="1">
      <alignment horizontal="right" vertical="center" wrapText="1"/>
    </xf>
    <xf numFmtId="0" fontId="4" fillId="0" borderId="18" xfId="0" applyFont="1" applyFill="1" applyBorder="1" applyAlignment="1">
      <alignment horizontal="center" vertical="center" wrapText="1"/>
    </xf>
    <xf numFmtId="4" fontId="9" fillId="0" borderId="19" xfId="0" applyNumberFormat="1" applyFont="1" applyFill="1" applyBorder="1" applyAlignment="1">
      <alignment horizontal="right" vertical="center" wrapText="1"/>
    </xf>
    <xf numFmtId="4" fontId="10" fillId="0" borderId="4" xfId="0" applyNumberFormat="1" applyFont="1" applyFill="1" applyBorder="1"/>
    <xf numFmtId="49" fontId="4" fillId="0" borderId="29" xfId="0" applyNumberFormat="1" applyFont="1" applyFill="1" applyBorder="1" applyAlignment="1">
      <alignment vertical="center" wrapText="1"/>
    </xf>
    <xf numFmtId="4" fontId="9" fillId="0" borderId="29" xfId="0" applyNumberFormat="1" applyFont="1" applyFill="1" applyBorder="1" applyAlignment="1">
      <alignment horizontal="right" vertical="center" wrapText="1"/>
    </xf>
    <xf numFmtId="0" fontId="4" fillId="0" borderId="29" xfId="0" applyFont="1" applyFill="1" applyBorder="1" applyAlignment="1">
      <alignment horizontal="center" vertical="center" wrapText="1"/>
    </xf>
    <xf numFmtId="4" fontId="9" fillId="0" borderId="28" xfId="0" applyNumberFormat="1" applyFont="1" applyFill="1" applyBorder="1" applyAlignment="1">
      <alignment horizontal="right" vertical="center" wrapText="1"/>
    </xf>
    <xf numFmtId="49" fontId="9" fillId="0" borderId="30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/>
    <xf numFmtId="0" fontId="11" fillId="0" borderId="3" xfId="0" applyFont="1" applyFill="1" applyBorder="1" applyAlignment="1">
      <alignment vertical="center" wrapText="1"/>
    </xf>
    <xf numFmtId="49" fontId="1" fillId="0" borderId="1" xfId="0" applyNumberFormat="1" applyFont="1" applyFill="1" applyBorder="1" applyAlignment="1">
      <alignment horizont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49" fontId="9" fillId="0" borderId="21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49" fontId="9" fillId="0" borderId="20" xfId="0" applyNumberFormat="1" applyFont="1" applyFill="1" applyBorder="1" applyAlignment="1">
      <alignment horizontal="center" vertical="center" wrapText="1"/>
    </xf>
    <xf numFmtId="49" fontId="9" fillId="0" borderId="23" xfId="0" applyNumberFormat="1" applyFont="1" applyFill="1" applyBorder="1" applyAlignment="1">
      <alignment horizontal="center" vertical="center" wrapText="1"/>
    </xf>
    <xf numFmtId="49" fontId="9" fillId="0" borderId="25" xfId="0" applyNumberFormat="1" applyFont="1" applyFill="1" applyBorder="1" applyAlignment="1">
      <alignment horizontal="center" vertical="center" wrapText="1"/>
    </xf>
    <xf numFmtId="4" fontId="9" fillId="0" borderId="15" xfId="0" applyNumberFormat="1" applyFont="1" applyFill="1" applyBorder="1" applyAlignment="1">
      <alignment horizontal="center" vertical="center" wrapText="1"/>
    </xf>
    <xf numFmtId="4" fontId="9" fillId="0" borderId="9" xfId="0" applyNumberFormat="1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2"/>
  <sheetViews>
    <sheetView tabSelected="1" topLeftCell="A24" workbookViewId="0">
      <selection activeCell="F25" sqref="F25"/>
    </sheetView>
  </sheetViews>
  <sheetFormatPr defaultColWidth="8.88671875" defaultRowHeight="14.4" x14ac:dyDescent="0.3"/>
  <cols>
    <col min="1" max="1" width="8.88671875" style="44"/>
    <col min="2" max="2" width="35.21875" style="45" customWidth="1"/>
    <col min="3" max="3" width="18.6640625" style="42" customWidth="1"/>
    <col min="4" max="4" width="16.88671875" style="43" customWidth="1"/>
    <col min="5" max="5" width="15.33203125" style="43" customWidth="1"/>
    <col min="6" max="6" width="19.6640625" style="43" customWidth="1"/>
    <col min="7" max="7" width="13.33203125" style="43" customWidth="1"/>
    <col min="8" max="16384" width="8.88671875" style="43"/>
  </cols>
  <sheetData>
    <row r="1" spans="1:5" s="1" customFormat="1" ht="69" customHeight="1" thickBot="1" x14ac:dyDescent="0.4">
      <c r="A1" s="68" t="s">
        <v>76</v>
      </c>
      <c r="B1" s="68"/>
      <c r="C1" s="68"/>
      <c r="D1" s="68"/>
      <c r="E1" s="68"/>
    </row>
    <row r="2" spans="1:5" s="2" customFormat="1" ht="24.6" customHeight="1" thickBot="1" x14ac:dyDescent="0.35">
      <c r="A2" s="69" t="s">
        <v>0</v>
      </c>
      <c r="B2" s="70"/>
      <c r="C2" s="70"/>
      <c r="D2" s="70"/>
      <c r="E2" s="71"/>
    </row>
    <row r="3" spans="1:5" s="1" customFormat="1" ht="48.6" customHeight="1" thickBot="1" x14ac:dyDescent="0.3">
      <c r="A3" s="3" t="s">
        <v>1</v>
      </c>
      <c r="B3" s="4" t="s">
        <v>2</v>
      </c>
      <c r="C3" s="5" t="s">
        <v>77</v>
      </c>
      <c r="D3" s="6" t="s">
        <v>3</v>
      </c>
      <c r="E3" s="7" t="s">
        <v>4</v>
      </c>
    </row>
    <row r="4" spans="1:5" s="1" customFormat="1" thickBot="1" x14ac:dyDescent="0.3">
      <c r="A4" s="8">
        <v>1</v>
      </c>
      <c r="B4" s="9" t="s">
        <v>5</v>
      </c>
      <c r="C4" s="10"/>
      <c r="D4" s="11"/>
      <c r="E4" s="12">
        <f>E5+E6</f>
        <v>3056000</v>
      </c>
    </row>
    <row r="5" spans="1:5" s="1" customFormat="1" ht="13.8" x14ac:dyDescent="0.25">
      <c r="A5" s="65" t="s">
        <v>6</v>
      </c>
      <c r="B5" s="13" t="s">
        <v>7</v>
      </c>
      <c r="C5" s="14">
        <v>7000</v>
      </c>
      <c r="D5" s="15">
        <v>209</v>
      </c>
      <c r="E5" s="16">
        <f>C5*D5</f>
        <v>1463000</v>
      </c>
    </row>
    <row r="6" spans="1:5" s="1" customFormat="1" thickBot="1" x14ac:dyDescent="0.3">
      <c r="A6" s="46" t="s">
        <v>8</v>
      </c>
      <c r="B6" s="17" t="s">
        <v>9</v>
      </c>
      <c r="C6" s="18">
        <v>900</v>
      </c>
      <c r="D6" s="19">
        <v>1770</v>
      </c>
      <c r="E6" s="20">
        <f>C6*D6</f>
        <v>1593000</v>
      </c>
    </row>
    <row r="7" spans="1:5" s="1" customFormat="1" thickBot="1" x14ac:dyDescent="0.3">
      <c r="A7" s="8">
        <v>2</v>
      </c>
      <c r="B7" s="9" t="s">
        <v>10</v>
      </c>
      <c r="C7" s="10"/>
      <c r="D7" s="11"/>
      <c r="E7" s="12">
        <v>165000</v>
      </c>
    </row>
    <row r="8" spans="1:5" s="1" customFormat="1" ht="13.8" x14ac:dyDescent="0.25">
      <c r="A8" s="65" t="s">
        <v>11</v>
      </c>
      <c r="B8" s="61" t="s">
        <v>12</v>
      </c>
      <c r="C8" s="62">
        <v>10000</v>
      </c>
      <c r="D8" s="63" t="s">
        <v>13</v>
      </c>
      <c r="E8" s="64">
        <v>120000</v>
      </c>
    </row>
    <row r="9" spans="1:5" s="1" customFormat="1" thickBot="1" x14ac:dyDescent="0.3">
      <c r="A9" s="49" t="s">
        <v>14</v>
      </c>
      <c r="B9" s="56" t="s">
        <v>81</v>
      </c>
      <c r="C9" s="57"/>
      <c r="D9" s="58" t="s">
        <v>13</v>
      </c>
      <c r="E9" s="59">
        <v>45000</v>
      </c>
    </row>
    <row r="10" spans="1:5" s="1" customFormat="1" ht="16.2" thickBot="1" x14ac:dyDescent="0.35">
      <c r="A10" s="72" t="s">
        <v>15</v>
      </c>
      <c r="B10" s="73"/>
      <c r="C10" s="73"/>
      <c r="D10" s="73"/>
      <c r="E10" s="60">
        <f>E4+E7</f>
        <v>3221000</v>
      </c>
    </row>
    <row r="11" spans="1:5" s="2" customFormat="1" ht="25.95" customHeight="1" thickBot="1" x14ac:dyDescent="0.35">
      <c r="A11" s="69" t="s">
        <v>16</v>
      </c>
      <c r="B11" s="70"/>
      <c r="C11" s="70"/>
      <c r="D11" s="70"/>
      <c r="E11" s="71"/>
    </row>
    <row r="12" spans="1:5" s="29" customFormat="1" ht="18.600000000000001" customHeight="1" thickBot="1" x14ac:dyDescent="0.35">
      <c r="A12" s="24" t="s">
        <v>1</v>
      </c>
      <c r="B12" s="25" t="s">
        <v>17</v>
      </c>
      <c r="C12" s="26" t="s">
        <v>18</v>
      </c>
      <c r="D12" s="27" t="s">
        <v>19</v>
      </c>
      <c r="E12" s="28" t="s">
        <v>20</v>
      </c>
    </row>
    <row r="13" spans="1:5" s="1" customFormat="1" ht="15" thickBot="1" x14ac:dyDescent="0.3">
      <c r="A13" s="30" t="s">
        <v>21</v>
      </c>
      <c r="B13" s="67" t="s">
        <v>22</v>
      </c>
      <c r="C13" s="67"/>
      <c r="D13" s="67"/>
      <c r="E13" s="31">
        <f>E14+E15+E19+E24+E25+E26+E27+E38+E45+E46</f>
        <v>1384000</v>
      </c>
    </row>
    <row r="14" spans="1:5" s="1" customFormat="1" ht="13.8" x14ac:dyDescent="0.25">
      <c r="A14" s="50" t="s">
        <v>6</v>
      </c>
      <c r="B14" s="13" t="s">
        <v>23</v>
      </c>
      <c r="C14" s="14">
        <v>20000</v>
      </c>
      <c r="D14" s="15">
        <v>12</v>
      </c>
      <c r="E14" s="53">
        <v>240000</v>
      </c>
    </row>
    <row r="15" spans="1:5" s="1" customFormat="1" ht="13.8" x14ac:dyDescent="0.25">
      <c r="A15" s="76" t="s">
        <v>8</v>
      </c>
      <c r="B15" s="21" t="s">
        <v>24</v>
      </c>
      <c r="C15" s="32"/>
      <c r="D15" s="33"/>
      <c r="E15" s="52">
        <f>SUM(E16:E18)</f>
        <v>253000</v>
      </c>
    </row>
    <row r="16" spans="1:5" s="1" customFormat="1" ht="26.4" x14ac:dyDescent="0.25">
      <c r="A16" s="77"/>
      <c r="B16" s="21" t="s">
        <v>25</v>
      </c>
      <c r="C16" s="32"/>
      <c r="D16" s="33"/>
      <c r="E16" s="34">
        <v>135000</v>
      </c>
    </row>
    <row r="17" spans="1:6" s="1" customFormat="1" ht="13.8" x14ac:dyDescent="0.25">
      <c r="A17" s="77"/>
      <c r="B17" s="21" t="s">
        <v>26</v>
      </c>
      <c r="C17" s="32"/>
      <c r="D17" s="33"/>
      <c r="E17" s="34">
        <v>73000</v>
      </c>
    </row>
    <row r="18" spans="1:6" s="1" customFormat="1" ht="13.8" x14ac:dyDescent="0.25">
      <c r="A18" s="78"/>
      <c r="B18" s="21" t="s">
        <v>27</v>
      </c>
      <c r="C18" s="22"/>
      <c r="D18" s="23"/>
      <c r="E18" s="34">
        <v>45000</v>
      </c>
      <c r="F18" s="66"/>
    </row>
    <row r="19" spans="1:6" s="1" customFormat="1" ht="13.8" x14ac:dyDescent="0.25">
      <c r="A19" s="79" t="s">
        <v>28</v>
      </c>
      <c r="B19" s="35" t="s">
        <v>29</v>
      </c>
      <c r="C19" s="32"/>
      <c r="D19" s="33"/>
      <c r="E19" s="36">
        <f>E20+E22+E23</f>
        <v>246000</v>
      </c>
    </row>
    <row r="20" spans="1:6" s="1" customFormat="1" ht="13.8" x14ac:dyDescent="0.25">
      <c r="A20" s="80"/>
      <c r="B20" s="35" t="s">
        <v>30</v>
      </c>
      <c r="C20" s="81"/>
      <c r="D20" s="83"/>
      <c r="E20" s="52">
        <v>230000</v>
      </c>
    </row>
    <row r="21" spans="1:6" s="1" customFormat="1" ht="26.4" x14ac:dyDescent="0.25">
      <c r="A21" s="80"/>
      <c r="B21" s="13" t="s">
        <v>31</v>
      </c>
      <c r="C21" s="82"/>
      <c r="D21" s="84"/>
      <c r="E21" s="53">
        <v>17000</v>
      </c>
    </row>
    <row r="22" spans="1:6" s="1" customFormat="1" ht="13.8" x14ac:dyDescent="0.25">
      <c r="A22" s="79"/>
      <c r="B22" s="13" t="s">
        <v>32</v>
      </c>
      <c r="C22" s="32"/>
      <c r="D22" s="33"/>
      <c r="E22" s="53">
        <v>6000</v>
      </c>
    </row>
    <row r="23" spans="1:6" s="1" customFormat="1" ht="13.8" x14ac:dyDescent="0.25">
      <c r="A23" s="79"/>
      <c r="B23" s="21" t="s">
        <v>33</v>
      </c>
      <c r="C23" s="32"/>
      <c r="D23" s="33"/>
      <c r="E23" s="34">
        <v>10000</v>
      </c>
    </row>
    <row r="24" spans="1:6" s="1" customFormat="1" ht="26.4" x14ac:dyDescent="0.25">
      <c r="A24" s="51" t="s">
        <v>34</v>
      </c>
      <c r="B24" s="21" t="s">
        <v>71</v>
      </c>
      <c r="C24" s="22">
        <v>27083.33</v>
      </c>
      <c r="D24" s="23">
        <v>12</v>
      </c>
      <c r="E24" s="34">
        <v>325000</v>
      </c>
    </row>
    <row r="25" spans="1:6" s="1" customFormat="1" ht="13.8" x14ac:dyDescent="0.25">
      <c r="A25" s="48" t="s">
        <v>35</v>
      </c>
      <c r="B25" s="35" t="s">
        <v>36</v>
      </c>
      <c r="C25" s="37">
        <v>3333.33</v>
      </c>
      <c r="D25" s="38">
        <v>12</v>
      </c>
      <c r="E25" s="52">
        <v>40000</v>
      </c>
    </row>
    <row r="26" spans="1:6" s="1" customFormat="1" ht="13.95" customHeight="1" x14ac:dyDescent="0.25">
      <c r="A26" s="48" t="s">
        <v>37</v>
      </c>
      <c r="B26" s="35" t="s">
        <v>75</v>
      </c>
      <c r="C26" s="37"/>
      <c r="D26" s="38"/>
      <c r="E26" s="52">
        <v>5000</v>
      </c>
    </row>
    <row r="27" spans="1:6" s="1" customFormat="1" ht="27" customHeight="1" x14ac:dyDescent="0.25">
      <c r="A27" s="79" t="s">
        <v>38</v>
      </c>
      <c r="B27" s="85" t="s">
        <v>39</v>
      </c>
      <c r="C27" s="85"/>
      <c r="D27" s="85"/>
      <c r="E27" s="34">
        <f>E28+E29+E30+E31+E32+E33+E34+E35+E36+E37</f>
        <v>163000</v>
      </c>
    </row>
    <row r="28" spans="1:6" s="1" customFormat="1" ht="26.4" x14ac:dyDescent="0.25">
      <c r="A28" s="79"/>
      <c r="B28" s="21" t="s">
        <v>78</v>
      </c>
      <c r="C28" s="32"/>
      <c r="D28" s="33"/>
      <c r="E28" s="34">
        <v>32000</v>
      </c>
    </row>
    <row r="29" spans="1:6" s="1" customFormat="1" ht="13.8" x14ac:dyDescent="0.25">
      <c r="A29" s="79"/>
      <c r="B29" s="21" t="s">
        <v>40</v>
      </c>
      <c r="C29" s="32"/>
      <c r="D29" s="33"/>
      <c r="E29" s="34">
        <v>17000</v>
      </c>
    </row>
    <row r="30" spans="1:6" s="1" customFormat="1" ht="26.4" x14ac:dyDescent="0.25">
      <c r="A30" s="79"/>
      <c r="B30" s="21" t="s">
        <v>41</v>
      </c>
      <c r="C30" s="32"/>
      <c r="D30" s="33"/>
      <c r="E30" s="34">
        <v>12000</v>
      </c>
    </row>
    <row r="31" spans="1:6" s="1" customFormat="1" ht="13.8" x14ac:dyDescent="0.25">
      <c r="A31" s="79"/>
      <c r="B31" s="21" t="s">
        <v>79</v>
      </c>
      <c r="C31" s="32"/>
      <c r="D31" s="33"/>
      <c r="E31" s="34">
        <v>20000</v>
      </c>
    </row>
    <row r="32" spans="1:6" s="1" customFormat="1" ht="13.8" x14ac:dyDescent="0.25">
      <c r="A32" s="79"/>
      <c r="B32" s="21" t="s">
        <v>42</v>
      </c>
      <c r="C32" s="32"/>
      <c r="D32" s="33"/>
      <c r="E32" s="34">
        <v>15000</v>
      </c>
    </row>
    <row r="33" spans="1:5" s="1" customFormat="1" ht="26.4" x14ac:dyDescent="0.25">
      <c r="A33" s="79"/>
      <c r="B33" s="21" t="s">
        <v>43</v>
      </c>
      <c r="C33" s="32"/>
      <c r="D33" s="33"/>
      <c r="E33" s="34">
        <v>22000</v>
      </c>
    </row>
    <row r="34" spans="1:5" s="1" customFormat="1" ht="26.4" x14ac:dyDescent="0.25">
      <c r="A34" s="79"/>
      <c r="B34" s="21" t="s">
        <v>44</v>
      </c>
      <c r="C34" s="32"/>
      <c r="D34" s="33"/>
      <c r="E34" s="34">
        <v>30000</v>
      </c>
    </row>
    <row r="35" spans="1:5" s="1" customFormat="1" ht="13.8" x14ac:dyDescent="0.25">
      <c r="A35" s="79"/>
      <c r="B35" s="21" t="s">
        <v>45</v>
      </c>
      <c r="C35" s="32"/>
      <c r="D35" s="33"/>
      <c r="E35" s="34">
        <v>5000</v>
      </c>
    </row>
    <row r="36" spans="1:5" s="1" customFormat="1" ht="13.8" x14ac:dyDescent="0.25">
      <c r="A36" s="79"/>
      <c r="B36" s="21" t="s">
        <v>46</v>
      </c>
      <c r="C36" s="32"/>
      <c r="D36" s="33"/>
      <c r="E36" s="34">
        <v>5000</v>
      </c>
    </row>
    <row r="37" spans="1:5" s="1" customFormat="1" ht="13.8" x14ac:dyDescent="0.25">
      <c r="A37" s="79"/>
      <c r="B37" s="21" t="s">
        <v>47</v>
      </c>
      <c r="C37" s="32"/>
      <c r="D37" s="33"/>
      <c r="E37" s="34">
        <v>5000</v>
      </c>
    </row>
    <row r="38" spans="1:5" s="1" customFormat="1" ht="13.8" x14ac:dyDescent="0.25">
      <c r="A38" s="79" t="s">
        <v>48</v>
      </c>
      <c r="B38" s="21" t="s">
        <v>49</v>
      </c>
      <c r="C38" s="22"/>
      <c r="D38" s="23"/>
      <c r="E38" s="52">
        <f>SUM(E39:E44)</f>
        <v>54000</v>
      </c>
    </row>
    <row r="39" spans="1:5" s="1" customFormat="1" ht="16.2" customHeight="1" x14ac:dyDescent="0.25">
      <c r="A39" s="79"/>
      <c r="B39" s="21" t="s">
        <v>50</v>
      </c>
      <c r="C39" s="22">
        <v>800</v>
      </c>
      <c r="D39" s="23">
        <v>12</v>
      </c>
      <c r="E39" s="34">
        <f>C39*D39</f>
        <v>9600</v>
      </c>
    </row>
    <row r="40" spans="1:5" s="1" customFormat="1" ht="21" customHeight="1" x14ac:dyDescent="0.25">
      <c r="A40" s="79"/>
      <c r="B40" s="21" t="s">
        <v>51</v>
      </c>
      <c r="C40" s="22">
        <v>700</v>
      </c>
      <c r="D40" s="23">
        <v>12</v>
      </c>
      <c r="E40" s="34">
        <f t="shared" ref="E40:E41" si="0">C40*D40</f>
        <v>8400</v>
      </c>
    </row>
    <row r="41" spans="1:5" s="1" customFormat="1" ht="13.8" x14ac:dyDescent="0.25">
      <c r="A41" s="79"/>
      <c r="B41" s="21" t="s">
        <v>72</v>
      </c>
      <c r="C41" s="22">
        <v>1200</v>
      </c>
      <c r="D41" s="23">
        <v>12</v>
      </c>
      <c r="E41" s="34">
        <f t="shared" si="0"/>
        <v>14400</v>
      </c>
    </row>
    <row r="42" spans="1:5" s="1" customFormat="1" ht="14.4" customHeight="1" x14ac:dyDescent="0.25">
      <c r="A42" s="79"/>
      <c r="B42" s="21" t="s">
        <v>52</v>
      </c>
      <c r="C42" s="22"/>
      <c r="D42" s="23">
        <v>12</v>
      </c>
      <c r="E42" s="34">
        <v>2800</v>
      </c>
    </row>
    <row r="43" spans="1:5" s="1" customFormat="1" ht="13.8" x14ac:dyDescent="0.25">
      <c r="A43" s="79"/>
      <c r="B43" s="21" t="s">
        <v>73</v>
      </c>
      <c r="C43" s="22"/>
      <c r="D43" s="23">
        <v>12</v>
      </c>
      <c r="E43" s="34">
        <v>8000</v>
      </c>
    </row>
    <row r="44" spans="1:5" s="1" customFormat="1" ht="13.8" x14ac:dyDescent="0.25">
      <c r="A44" s="79"/>
      <c r="B44" s="21" t="s">
        <v>53</v>
      </c>
      <c r="C44" s="22">
        <v>900</v>
      </c>
      <c r="D44" s="23">
        <v>12</v>
      </c>
      <c r="E44" s="34">
        <v>10800</v>
      </c>
    </row>
    <row r="45" spans="1:5" s="1" customFormat="1" ht="52.8" x14ac:dyDescent="0.25">
      <c r="A45" s="48" t="s">
        <v>54</v>
      </c>
      <c r="B45" s="35" t="s">
        <v>55</v>
      </c>
      <c r="C45" s="37"/>
      <c r="D45" s="38"/>
      <c r="E45" s="52">
        <v>23000</v>
      </c>
    </row>
    <row r="46" spans="1:5" s="1" customFormat="1" ht="13.8" x14ac:dyDescent="0.25">
      <c r="A46" s="79" t="s">
        <v>56</v>
      </c>
      <c r="B46" s="21" t="s">
        <v>57</v>
      </c>
      <c r="C46" s="22"/>
      <c r="D46" s="23"/>
      <c r="E46" s="34">
        <f>E47+E48</f>
        <v>35000</v>
      </c>
    </row>
    <row r="47" spans="1:5" s="1" customFormat="1" ht="13.8" x14ac:dyDescent="0.25">
      <c r="A47" s="79"/>
      <c r="B47" s="21" t="s">
        <v>58</v>
      </c>
      <c r="C47" s="22">
        <v>2500</v>
      </c>
      <c r="D47" s="23">
        <v>12</v>
      </c>
      <c r="E47" s="34">
        <f>C47*D47</f>
        <v>30000</v>
      </c>
    </row>
    <row r="48" spans="1:5" s="1" customFormat="1" ht="15" customHeight="1" thickBot="1" x14ac:dyDescent="0.3">
      <c r="A48" s="76"/>
      <c r="B48" s="35" t="s">
        <v>59</v>
      </c>
      <c r="C48" s="39"/>
      <c r="D48" s="38"/>
      <c r="E48" s="55">
        <v>5000</v>
      </c>
    </row>
    <row r="49" spans="1:6" s="1" customFormat="1" ht="18" customHeight="1" thickBot="1" x14ac:dyDescent="0.35">
      <c r="A49" s="30" t="s">
        <v>60</v>
      </c>
      <c r="B49" s="67" t="s">
        <v>74</v>
      </c>
      <c r="C49" s="67"/>
      <c r="D49" s="67"/>
      <c r="E49" s="40">
        <f>E50+E55</f>
        <v>1837000</v>
      </c>
    </row>
    <row r="50" spans="1:6" s="1" customFormat="1" ht="46.8" customHeight="1" x14ac:dyDescent="0.25">
      <c r="A50" s="78" t="s">
        <v>11</v>
      </c>
      <c r="B50" s="13" t="s">
        <v>61</v>
      </c>
      <c r="C50" s="14"/>
      <c r="D50" s="15"/>
      <c r="E50" s="34">
        <f>SUM(E51:E54)</f>
        <v>614000</v>
      </c>
    </row>
    <row r="51" spans="1:6" s="1" customFormat="1" ht="15.6" customHeight="1" x14ac:dyDescent="0.25">
      <c r="A51" s="79"/>
      <c r="B51" s="21" t="s">
        <v>62</v>
      </c>
      <c r="C51" s="22">
        <v>15000</v>
      </c>
      <c r="D51" s="23">
        <v>12</v>
      </c>
      <c r="E51" s="34">
        <f>C51*D51</f>
        <v>180000</v>
      </c>
    </row>
    <row r="52" spans="1:6" s="1" customFormat="1" ht="16.8" customHeight="1" x14ac:dyDescent="0.25">
      <c r="A52" s="79"/>
      <c r="B52" s="21" t="s">
        <v>63</v>
      </c>
      <c r="C52" s="22">
        <v>22000</v>
      </c>
      <c r="D52" s="23">
        <v>12</v>
      </c>
      <c r="E52" s="34">
        <f t="shared" ref="E52:E58" si="1">C52*D52</f>
        <v>264000</v>
      </c>
    </row>
    <row r="53" spans="1:6" s="1" customFormat="1" ht="18.600000000000001" customHeight="1" x14ac:dyDescent="0.25">
      <c r="A53" s="79"/>
      <c r="B53" s="21" t="s">
        <v>64</v>
      </c>
      <c r="C53" s="22">
        <v>10000</v>
      </c>
      <c r="D53" s="23">
        <v>12</v>
      </c>
      <c r="E53" s="34">
        <f t="shared" si="1"/>
        <v>120000</v>
      </c>
    </row>
    <row r="54" spans="1:6" s="1" customFormat="1" ht="13.8" x14ac:dyDescent="0.25">
      <c r="A54" s="79"/>
      <c r="B54" s="21" t="s">
        <v>65</v>
      </c>
      <c r="C54" s="22">
        <v>50000</v>
      </c>
      <c r="D54" s="23">
        <v>1</v>
      </c>
      <c r="E54" s="34">
        <f t="shared" si="1"/>
        <v>50000</v>
      </c>
    </row>
    <row r="55" spans="1:6" s="1" customFormat="1" ht="52.8" x14ac:dyDescent="0.25">
      <c r="A55" s="79" t="s">
        <v>14</v>
      </c>
      <c r="B55" s="21" t="s">
        <v>66</v>
      </c>
      <c r="C55" s="22"/>
      <c r="D55" s="23"/>
      <c r="E55" s="34">
        <f>SUM(E56:E59)</f>
        <v>1223000</v>
      </c>
    </row>
    <row r="56" spans="1:6" s="1" customFormat="1" ht="26.4" x14ac:dyDescent="0.25">
      <c r="A56" s="79"/>
      <c r="B56" s="21" t="s">
        <v>67</v>
      </c>
      <c r="C56" s="37">
        <v>40000</v>
      </c>
      <c r="D56" s="23">
        <v>12</v>
      </c>
      <c r="E56" s="34">
        <f t="shared" si="1"/>
        <v>480000</v>
      </c>
      <c r="F56" s="66"/>
    </row>
    <row r="57" spans="1:6" s="1" customFormat="1" ht="45.6" customHeight="1" x14ac:dyDescent="0.25">
      <c r="A57" s="79"/>
      <c r="B57" s="54" t="s">
        <v>68</v>
      </c>
      <c r="C57" s="37">
        <v>35000</v>
      </c>
      <c r="D57" s="38">
        <v>12</v>
      </c>
      <c r="E57" s="34">
        <f t="shared" si="1"/>
        <v>420000</v>
      </c>
    </row>
    <row r="58" spans="1:6" s="1" customFormat="1" ht="26.4" x14ac:dyDescent="0.25">
      <c r="A58" s="79"/>
      <c r="B58" s="21" t="s">
        <v>69</v>
      </c>
      <c r="C58" s="14">
        <v>29000</v>
      </c>
      <c r="D58" s="23">
        <v>7</v>
      </c>
      <c r="E58" s="34">
        <f t="shared" si="1"/>
        <v>203000</v>
      </c>
    </row>
    <row r="59" spans="1:6" s="1" customFormat="1" ht="43.5" customHeight="1" thickBot="1" x14ac:dyDescent="0.3">
      <c r="A59" s="79"/>
      <c r="B59" s="21" t="s">
        <v>80</v>
      </c>
      <c r="C59" s="22"/>
      <c r="D59" s="23"/>
      <c r="E59" s="47">
        <v>120000</v>
      </c>
    </row>
    <row r="60" spans="1:6" ht="16.2" thickBot="1" x14ac:dyDescent="0.35">
      <c r="A60" s="74" t="s">
        <v>70</v>
      </c>
      <c r="B60" s="75"/>
      <c r="C60" s="75"/>
      <c r="D60" s="75"/>
      <c r="E60" s="41">
        <f>E13+E49</f>
        <v>3221000</v>
      </c>
    </row>
    <row r="62" spans="1:6" x14ac:dyDescent="0.3">
      <c r="E62" s="42"/>
    </row>
  </sheetData>
  <mergeCells count="17">
    <mergeCell ref="A60:D60"/>
    <mergeCell ref="A15:A18"/>
    <mergeCell ref="A19:A23"/>
    <mergeCell ref="C20:C21"/>
    <mergeCell ref="D20:D21"/>
    <mergeCell ref="A27:A37"/>
    <mergeCell ref="B27:D27"/>
    <mergeCell ref="A38:A44"/>
    <mergeCell ref="A46:A48"/>
    <mergeCell ref="B49:D49"/>
    <mergeCell ref="A50:A54"/>
    <mergeCell ref="A55:A59"/>
    <mergeCell ref="B13:D13"/>
    <mergeCell ref="A1:E1"/>
    <mergeCell ref="A2:E2"/>
    <mergeCell ref="A10:D10"/>
    <mergeCell ref="A11:E11"/>
  </mergeCells>
  <pageMargins left="0.70866141732283472" right="0.70866141732283472" top="0.74803149606299213" bottom="0.74803149606299213" header="0.31496062992125984" footer="0.31496062992125984"/>
  <pageSetup paperSize="9"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2025-06-27T05:35:04Z</cp:lastPrinted>
  <dcterms:created xsi:type="dcterms:W3CDTF">2023-07-14T07:31:20Z</dcterms:created>
  <dcterms:modified xsi:type="dcterms:W3CDTF">2025-06-27T05:36:01Z</dcterms:modified>
</cp:coreProperties>
</file>